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MÉTRICAS\AREGIONAL\METRICA AREGIONAL 2020\BLOQUE IV\EMAIL 10\"/>
    </mc:Choice>
  </mc:AlternateContent>
  <bookViews>
    <workbookView xWindow="0" yWindow="0" windowWidth="19200" windowHeight="12780"/>
  </bookViews>
  <sheets>
    <sheet name="Formato 6 b)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'Formato 6 b)'!$B$58</definedName>
    <definedName name="cvbcbvbcvbvc">'Formato 6 b)'!$C$40</definedName>
    <definedName name="cvbcvb">'Formato 6 b)'!$F$39</definedName>
    <definedName name="cvbcvbcbv">'Formato 6 b)'!$D$58</definedName>
    <definedName name="cvbvcbcbvbc">'Formato 6 b)'!$C$9</definedName>
    <definedName name="DEUDA_CONT_FIN_01">'[3]Formato 2'!$B$31</definedName>
    <definedName name="DEUDA_CONT_FIN_02">'[3]Formato 2'!$C$31</definedName>
    <definedName name="DEUDA_CONT_FIN_03">'[3]Formato 2'!$D$31</definedName>
    <definedName name="DEUDA_CONT_FIN_04">'[3]Formato 2'!$E$31</definedName>
    <definedName name="DEUDA_CONT_FIN_05">'[3]Formato 2'!$F$31</definedName>
    <definedName name="DEUDA_CONT_FIN_06">'[3]Formato 2'!$G$31</definedName>
    <definedName name="DEUDA_CONT_FIN_07">'[3]Formato 2'!$H$31</definedName>
    <definedName name="dsafvzsd">'[4]Info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'[4]Info General'!$C$7</definedName>
    <definedName name="fdsfdsfdsfdsfdsfdsfdsfdsfdsfdsfdsfds">'[2]Formato 3'!$J$8</definedName>
    <definedName name="fgsgfdfdfzxvzcvczv">'[3]Formato 2'!$C$52</definedName>
    <definedName name="GASTO_E_FIN_01">'Formato 6 b)'!$B$58</definedName>
    <definedName name="GASTO_E_FIN_02">'Formato 6 b)'!$C$58</definedName>
    <definedName name="GASTO_E_FIN_03">'Formato 6 b)'!$D$58</definedName>
    <definedName name="GASTO_E_FIN_04">'Formato 6 b)'!$E$58</definedName>
    <definedName name="GASTO_E_FIN_05">'Formato 6 b)'!$F$58</definedName>
    <definedName name="GASTO_E_FIN_06">'Formato 6 b)'!$G$58</definedName>
    <definedName name="GASTO_E_T1">'Formato 6 b)'!$B$40</definedName>
    <definedName name="GASTO_E_T2">'Formato 6 b)'!$C$40</definedName>
    <definedName name="GASTO_E_T3">'Formato 6 b)'!$D$40</definedName>
    <definedName name="GASTO_E_T4">'Formato 6 b)'!$E$40</definedName>
    <definedName name="GASTO_E_T5">'Formato 6 b)'!$F$40</definedName>
    <definedName name="GASTO_E_T6">'Formato 6 b)'!$G$40</definedName>
    <definedName name="GASTO_NE_FIN_01">'Formato 6 b)'!$B$39</definedName>
    <definedName name="GASTO_NE_FIN_02">'Formato 6 b)'!$C$39</definedName>
    <definedName name="GASTO_NE_FIN_03">'Formato 6 b)'!$D$39</definedName>
    <definedName name="GASTO_NE_FIN_04">'Formato 6 b)'!$E$39</definedName>
    <definedName name="GASTO_NE_FIN_05">'Formato 6 b)'!$F$39</definedName>
    <definedName name="GASTO_NE_FIN_06">'Formato 6 b)'!$G$39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'[3]Formato 2'!$E$52</definedName>
    <definedName name="MONTO1">'[4]Info General'!$D$18</definedName>
    <definedName name="MONTO2">'[4]Info General'!$E$18</definedName>
    <definedName name="OB_CORTO_PLAZO_FIN_01">'[3]Formato 2'!$B$52</definedName>
    <definedName name="OB_CORTO_PLAZO_FIN_02">'[3]Formato 2'!$C$52</definedName>
    <definedName name="OB_CORTO_PLAZO_FIN_03">'[3]Formato 2'!$D$52</definedName>
    <definedName name="OB_CORTO_PLAZO_FIN_04">'[3]Formato 2'!$E$52</definedName>
    <definedName name="OB_CORTO_PLAZO_FIN_05">'[3]Formato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'[4]Info General'!$C$7</definedName>
    <definedName name="SALDO_PENDIENTE">'[4]Info General'!$F$18</definedName>
    <definedName name="sdfsdfsfds">'[2]Formato 3'!$E$14</definedName>
    <definedName name="sdfsfsdf">'[2]Formato 3'!$G$8</definedName>
    <definedName name="TRIMESTRE">'[4]Info General'!$C$16</definedName>
    <definedName name="ULTIMO">'[1]Info General'!$E$20</definedName>
    <definedName name="ULTIMO_SALDO">'[4]Info General'!$F$20</definedName>
    <definedName name="VALOR_INS_BCC_FIN_01">'[3]Formato 2'!$B$38</definedName>
    <definedName name="VALOR_INS_BCC_FIN_02">'[3]Formato 2'!$C$38</definedName>
    <definedName name="VALOR_INS_BCC_FIN_03">'[3]Formato 2'!$D$38</definedName>
    <definedName name="VALOR_INS_BCC_FIN_04">'[3]Formato 2'!$E$38</definedName>
    <definedName name="VALOR_INS_BCC_FIN_05">'[3]Formato 2'!$F$38</definedName>
    <definedName name="VALOR_INS_BCC_FIN_06">'[3]Formato 2'!$G$38</definedName>
    <definedName name="VALOR_INS_BCC_FIN_07">'[3]Formato 2'!$H$38</definedName>
    <definedName name="vcbvbcbdfgfdg">'Formato 6 b)'!$D$9</definedName>
    <definedName name="vcvcbvcbcvb">'Formato 6 b)'!$B$40</definedName>
    <definedName name="zfds">'[3]Formato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D9" i="1"/>
  <c r="E9" i="1"/>
  <c r="E59" i="1" s="1"/>
  <c r="F9" i="1"/>
  <c r="G10" i="1"/>
  <c r="G9" i="1" s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B40" i="1"/>
  <c r="B59" i="1" s="1"/>
  <c r="C40" i="1"/>
  <c r="C59" i="1" s="1"/>
  <c r="D40" i="1"/>
  <c r="E40" i="1"/>
  <c r="F40" i="1"/>
  <c r="F59" i="1" s="1"/>
  <c r="G41" i="1"/>
  <c r="G42" i="1"/>
  <c r="G40" i="1" s="1"/>
  <c r="G44" i="1"/>
  <c r="G45" i="1"/>
  <c r="G46" i="1"/>
  <c r="G47" i="1"/>
  <c r="G49" i="1"/>
  <c r="G50" i="1"/>
  <c r="G51" i="1"/>
  <c r="G52" i="1"/>
  <c r="G53" i="1"/>
  <c r="G54" i="1"/>
  <c r="G55" i="1"/>
  <c r="G56" i="1"/>
  <c r="G57" i="1"/>
  <c r="D59" i="1"/>
  <c r="G59" i="1" l="1"/>
</calcChain>
</file>

<file path=xl/sharedStrings.xml><?xml version="1.0" encoding="utf-8"?>
<sst xmlns="http://schemas.openxmlformats.org/spreadsheetml/2006/main" count="65" uniqueCount="48">
  <si>
    <t>III. Total de Egresos (III = I + II)</t>
  </si>
  <si>
    <t>*</t>
  </si>
  <si>
    <t>Participaciones y Transferencias a Municipios</t>
  </si>
  <si>
    <t>Fideicomisos Públicos</t>
  </si>
  <si>
    <t>Organismos Públicos Descentralizados</t>
  </si>
  <si>
    <t>Poder Judicial</t>
  </si>
  <si>
    <t>Poder Legislativo</t>
  </si>
  <si>
    <t>Fiscalía General del Estado de Campeche</t>
  </si>
  <si>
    <t>Secretaría de Seguridad Pública</t>
  </si>
  <si>
    <t>Secretaría de Desarrollo Urbano, Obras Públicas e Infraestructura</t>
  </si>
  <si>
    <t>Secretaría de Medio Ambiente y Recursos Naturales</t>
  </si>
  <si>
    <t>Secretaría de Pesca y Acuacultura</t>
  </si>
  <si>
    <t>Secretaría de Desarrollo Rural</t>
  </si>
  <si>
    <t>Secretaría de Desarrollo Social y Humano</t>
  </si>
  <si>
    <t>Secretaría de Cultura</t>
  </si>
  <si>
    <t>Secretaría de Educación</t>
  </si>
  <si>
    <t>Secretaría de la Contraloría</t>
  </si>
  <si>
    <t>Secretaría de Finanzas</t>
  </si>
  <si>
    <t>Secretaría General de Gobierno</t>
  </si>
  <si>
    <t>II. Gasto Etiquetado (II=A+B+C+D+E+F+G+H)</t>
  </si>
  <si>
    <t>Órganos Autónomos</t>
  </si>
  <si>
    <t>Deuda Pública</t>
  </si>
  <si>
    <t>Consejería Jurídica</t>
  </si>
  <si>
    <t>Secretaría de Protección Civil</t>
  </si>
  <si>
    <t>Secretaría de Trabajo y Previsión Social</t>
  </si>
  <si>
    <t>Secretaría de Turismo</t>
  </si>
  <si>
    <t>Secretaría de Desarrollo Económico</t>
  </si>
  <si>
    <t>Secretaría de Desarrollo Energético Sustentable</t>
  </si>
  <si>
    <t>Secretaría de Salud</t>
  </si>
  <si>
    <t>Secretaría de Planeación</t>
  </si>
  <si>
    <t>Secretaría de La Contraloría</t>
  </si>
  <si>
    <t>Secretaría de Administración E Innovación Gubernamental</t>
  </si>
  <si>
    <t>Oficina del Gobernador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</si>
  <si>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</si>
  <si>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</si>
  <si>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</si>
  <si>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</si>
  <si>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</si>
  <si>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</si>
  <si>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</si>
  <si>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</si>
  <si>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</si>
  <si>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</si>
  <si>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Del 1 de enero al 31 de diciembre de 2019 (b)</t>
  </si>
  <si>
    <t>Clasificación Administrativa</t>
  </si>
  <si>
    <t>Estado Analítico del Ejercicio del Presupuesto de Egresos Detallado - LDF</t>
  </si>
  <si>
    <t>Poder Ejecutivo del Estado de Campeche (a)</t>
  </si>
  <si>
    <t>Formato 6 b) Estado Analítico del Ejercicio del Presupuesto de Egresos Detallado - LDF 
                        (Clasificación Administrativa)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</si>
</sst>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A]#,##0.00;\(#,##0.00\)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Courier New"/>
      <family val="3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3">
    <xf numFmtId="0" fontId="0" fillId="0" borderId="0" xfId="0"/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0" fillId="2" borderId="1" xfId="0" applyFill="1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indent="3"/>
    </xf>
    <xf numFmtId="165" fontId="1" fillId="2" borderId="2" xfId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 indent="6"/>
      <protection locked="0"/>
    </xf>
    <xf numFmtId="0" fontId="0" fillId="2" borderId="2" xfId="0" applyFill="1" applyBorder="1" applyAlignment="1" applyProtection="1">
      <alignment horizontal="left" vertical="center" wrapText="1" indent="6"/>
      <protection locked="0"/>
    </xf>
    <xf numFmtId="4" fontId="1" fillId="2" borderId="2" xfId="1" applyNumberFormat="1" applyFont="1" applyFill="1" applyBorder="1" applyAlignment="1">
      <alignment vertical="center"/>
    </xf>
    <xf numFmtId="4" fontId="2" fillId="2" borderId="3" xfId="1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3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3%204T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2%204T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abSelected="1" workbookViewId="0">
      <selection activeCell="B60" sqref="B6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1.42578125" hidden="1"/>
  </cols>
  <sheetData>
    <row r="1" spans="1:7" ht="21" x14ac:dyDescent="0.25">
      <c r="A1" s="32" t="s">
        <v>47</v>
      </c>
      <c r="B1" s="32"/>
      <c r="C1" s="32"/>
      <c r="D1" s="32"/>
      <c r="E1" s="32"/>
      <c r="F1" s="32"/>
      <c r="G1" s="32"/>
    </row>
    <row r="2" spans="1:7" x14ac:dyDescent="0.25">
      <c r="A2" s="31" t="s">
        <v>46</v>
      </c>
      <c r="B2" s="30"/>
      <c r="C2" s="30"/>
      <c r="D2" s="30"/>
      <c r="E2" s="30"/>
      <c r="F2" s="30"/>
      <c r="G2" s="29"/>
    </row>
    <row r="3" spans="1:7" x14ac:dyDescent="0.25">
      <c r="A3" s="28" t="s">
        <v>45</v>
      </c>
      <c r="B3" s="27"/>
      <c r="C3" s="27"/>
      <c r="D3" s="27"/>
      <c r="E3" s="27"/>
      <c r="F3" s="27"/>
      <c r="G3" s="26"/>
    </row>
    <row r="4" spans="1:7" x14ac:dyDescent="0.25">
      <c r="A4" s="28" t="s">
        <v>44</v>
      </c>
      <c r="B4" s="27"/>
      <c r="C4" s="27"/>
      <c r="D4" s="27"/>
      <c r="E4" s="27"/>
      <c r="F4" s="27"/>
      <c r="G4" s="26"/>
    </row>
    <row r="5" spans="1:7" x14ac:dyDescent="0.25">
      <c r="A5" s="25" t="s">
        <v>43</v>
      </c>
      <c r="B5" s="24"/>
      <c r="C5" s="24"/>
      <c r="D5" s="24"/>
      <c r="E5" s="24"/>
      <c r="F5" s="24"/>
      <c r="G5" s="23"/>
    </row>
    <row r="6" spans="1:7" x14ac:dyDescent="0.25">
      <c r="A6" s="22" t="s">
        <v>42</v>
      </c>
      <c r="B6" s="21"/>
      <c r="C6" s="21"/>
      <c r="D6" s="21"/>
      <c r="E6" s="21"/>
      <c r="F6" s="21"/>
      <c r="G6" s="20"/>
    </row>
    <row r="7" spans="1:7" x14ac:dyDescent="0.25">
      <c r="A7" s="19" t="s">
        <v>41</v>
      </c>
      <c r="B7" s="18" t="s">
        <v>40</v>
      </c>
      <c r="C7" s="18"/>
      <c r="D7" s="18"/>
      <c r="E7" s="18"/>
      <c r="F7" s="18"/>
      <c r="G7" s="17" t="s">
        <v>39</v>
      </c>
    </row>
    <row r="8" spans="1:7" ht="30" x14ac:dyDescent="0.25">
      <c r="A8" s="16"/>
      <c r="B8" s="14" t="s">
        <v>38</v>
      </c>
      <c r="C8" s="15" t="s">
        <v>37</v>
      </c>
      <c r="D8" s="14" t="s">
        <v>36</v>
      </c>
      <c r="E8" s="14" t="s">
        <v>35</v>
      </c>
      <c r="F8" s="14" t="s">
        <v>34</v>
      </c>
      <c r="G8" s="13"/>
    </row>
    <row r="9" spans="1:7" x14ac:dyDescent="0.25">
      <c r="A9" s="12" t="s">
        <v>33</v>
      </c>
      <c r="B9" s="11">
        <f>SUM(B10:GASTO_NE_FIN_01)</f>
        <v>10629171971</v>
      </c>
      <c r="C9" s="11">
        <f>SUM(C10:GASTO_NE_FIN_02)</f>
        <v>1225759510.8900001</v>
      </c>
      <c r="D9" s="11">
        <f>SUM(D10:GASTO_NE_FIN_03)</f>
        <v>11854931481.890001</v>
      </c>
      <c r="E9" s="11">
        <f>SUM(E10:GASTO_NE_FIN_04)</f>
        <v>11160028819.789999</v>
      </c>
      <c r="F9" s="11">
        <f>SUM(F10:cvbcvb)</f>
        <v>11134885072.779999</v>
      </c>
      <c r="G9" s="11">
        <f>SUM(G10:GASTO_NE_FIN_06)</f>
        <v>694902662.0999999</v>
      </c>
    </row>
    <row r="10" spans="1:7" x14ac:dyDescent="0.25">
      <c r="A10" s="8" t="s">
        <v>32</v>
      </c>
      <c r="B10" s="7">
        <v>201312592</v>
      </c>
      <c r="C10" s="7">
        <v>39058745.990000002</v>
      </c>
      <c r="D10" s="7">
        <v>240371337.99000001</v>
      </c>
      <c r="E10" s="7">
        <v>231988038.13</v>
      </c>
      <c r="F10" s="7">
        <v>231988038.13</v>
      </c>
      <c r="G10" s="7">
        <f>D10-E10</f>
        <v>8383299.8600000143</v>
      </c>
    </row>
    <row r="11" spans="1:7" x14ac:dyDescent="0.25">
      <c r="A11" s="8" t="s">
        <v>18</v>
      </c>
      <c r="B11" s="7">
        <v>438706956</v>
      </c>
      <c r="C11" s="7">
        <v>58077972.299999997</v>
      </c>
      <c r="D11" s="7">
        <v>496784928.30000001</v>
      </c>
      <c r="E11" s="7">
        <v>482693015.00999999</v>
      </c>
      <c r="F11" s="7">
        <v>481879539.00999999</v>
      </c>
      <c r="G11" s="7">
        <f>D11-E11</f>
        <v>14091913.290000021</v>
      </c>
    </row>
    <row r="12" spans="1:7" x14ac:dyDescent="0.25">
      <c r="A12" s="8" t="s">
        <v>17</v>
      </c>
      <c r="B12" s="7">
        <v>375542823</v>
      </c>
      <c r="C12" s="7">
        <v>-24607029.530000001</v>
      </c>
      <c r="D12" s="7">
        <v>350935793.47000003</v>
      </c>
      <c r="E12" s="7">
        <v>261009889.08000001</v>
      </c>
      <c r="F12" s="7">
        <v>259369422.38999999</v>
      </c>
      <c r="G12" s="7">
        <f>D12-E12</f>
        <v>89925904.390000015</v>
      </c>
    </row>
    <row r="13" spans="1:7" ht="30" x14ac:dyDescent="0.25">
      <c r="A13" s="9" t="s">
        <v>31</v>
      </c>
      <c r="B13" s="7">
        <v>194587126</v>
      </c>
      <c r="C13" s="7">
        <v>90074441.180000007</v>
      </c>
      <c r="D13" s="7">
        <v>284661567.18000001</v>
      </c>
      <c r="E13" s="7">
        <v>277129272.82999998</v>
      </c>
      <c r="F13" s="7">
        <v>276500846.02999997</v>
      </c>
      <c r="G13" s="7">
        <f>D13-E13</f>
        <v>7532294.3500000238</v>
      </c>
    </row>
    <row r="14" spans="1:7" x14ac:dyDescent="0.25">
      <c r="A14" s="8" t="s">
        <v>30</v>
      </c>
      <c r="B14" s="7">
        <v>65147008</v>
      </c>
      <c r="C14" s="7">
        <v>7217113.0499999998</v>
      </c>
      <c r="D14" s="7">
        <v>72364121.049999997</v>
      </c>
      <c r="E14" s="7">
        <v>62288111.960000001</v>
      </c>
      <c r="F14" s="7">
        <v>62016655.380000003</v>
      </c>
      <c r="G14" s="7">
        <f>D14-E14</f>
        <v>10076009.089999996</v>
      </c>
    </row>
    <row r="15" spans="1:7" x14ac:dyDescent="0.25">
      <c r="A15" s="8" t="s">
        <v>29</v>
      </c>
      <c r="B15" s="7">
        <v>39267680</v>
      </c>
      <c r="C15" s="7">
        <v>1214746.52</v>
      </c>
      <c r="D15" s="7">
        <v>40482426.520000003</v>
      </c>
      <c r="E15" s="7">
        <v>39386729.130000003</v>
      </c>
      <c r="F15" s="7">
        <v>39382391.130000003</v>
      </c>
      <c r="G15" s="7">
        <f>D15-E15</f>
        <v>1095697.3900000006</v>
      </c>
    </row>
    <row r="16" spans="1:7" x14ac:dyDescent="0.25">
      <c r="A16" s="8" t="s">
        <v>15</v>
      </c>
      <c r="B16" s="7">
        <v>577588653</v>
      </c>
      <c r="C16" s="7">
        <v>-208962398.86000001</v>
      </c>
      <c r="D16" s="7">
        <v>368626254.13999999</v>
      </c>
      <c r="E16" s="7">
        <v>361614841.81999999</v>
      </c>
      <c r="F16" s="7">
        <v>360965184.81999999</v>
      </c>
      <c r="G16" s="7">
        <f>D16-E16</f>
        <v>7011412.3199999928</v>
      </c>
    </row>
    <row r="17" spans="1:7" x14ac:dyDescent="0.25">
      <c r="A17" s="8" t="s">
        <v>14</v>
      </c>
      <c r="B17" s="7">
        <v>165125466</v>
      </c>
      <c r="C17" s="7">
        <v>-2304811.7599999998</v>
      </c>
      <c r="D17" s="7">
        <v>162820654.24000001</v>
      </c>
      <c r="E17" s="7">
        <v>158718117.56</v>
      </c>
      <c r="F17" s="7">
        <v>158718117.56</v>
      </c>
      <c r="G17" s="7">
        <f>D17-E17</f>
        <v>4102536.6800000072</v>
      </c>
    </row>
    <row r="18" spans="1:7" x14ac:dyDescent="0.25">
      <c r="A18" s="8" t="s">
        <v>28</v>
      </c>
      <c r="B18" s="7">
        <v>341456128</v>
      </c>
      <c r="C18" s="7">
        <v>29209130.460000001</v>
      </c>
      <c r="D18" s="7">
        <v>370665258.45999998</v>
      </c>
      <c r="E18" s="7">
        <v>342179191.11000001</v>
      </c>
      <c r="F18" s="7">
        <v>342079798.25</v>
      </c>
      <c r="G18" s="7">
        <f>D18-E18</f>
        <v>28486067.349999964</v>
      </c>
    </row>
    <row r="19" spans="1:7" x14ac:dyDescent="0.25">
      <c r="A19" s="8" t="s">
        <v>13</v>
      </c>
      <c r="B19" s="7">
        <v>175694673</v>
      </c>
      <c r="C19" s="7">
        <v>3671920.92</v>
      </c>
      <c r="D19" s="7">
        <v>179366593.91999999</v>
      </c>
      <c r="E19" s="7">
        <v>172152987.28999999</v>
      </c>
      <c r="F19" s="7">
        <v>172107892.28999999</v>
      </c>
      <c r="G19" s="7">
        <f>D19-E19</f>
        <v>7213606.6299999952</v>
      </c>
    </row>
    <row r="20" spans="1:7" x14ac:dyDescent="0.25">
      <c r="A20" s="8" t="s">
        <v>27</v>
      </c>
      <c r="B20" s="7">
        <v>10636526</v>
      </c>
      <c r="C20" s="7">
        <v>-396648.11</v>
      </c>
      <c r="D20" s="7">
        <v>10239877.890000001</v>
      </c>
      <c r="E20" s="7">
        <v>9800889.3000000007</v>
      </c>
      <c r="F20" s="7">
        <v>9800889.3000000007</v>
      </c>
      <c r="G20" s="7">
        <f>D20-E20</f>
        <v>438988.58999999985</v>
      </c>
    </row>
    <row r="21" spans="1:7" x14ac:dyDescent="0.25">
      <c r="A21" s="8" t="s">
        <v>26</v>
      </c>
      <c r="B21" s="7">
        <v>54681758</v>
      </c>
      <c r="C21" s="7">
        <v>2667936.41</v>
      </c>
      <c r="D21" s="7">
        <v>57349694.409999996</v>
      </c>
      <c r="E21" s="7">
        <v>51427207.109999999</v>
      </c>
      <c r="F21" s="7">
        <v>51422496.109999999</v>
      </c>
      <c r="G21" s="7">
        <f>D21-E21</f>
        <v>5922487.299999997</v>
      </c>
    </row>
    <row r="22" spans="1:7" x14ac:dyDescent="0.25">
      <c r="A22" s="8" t="s">
        <v>12</v>
      </c>
      <c r="B22" s="7">
        <v>115958318</v>
      </c>
      <c r="C22" s="7">
        <v>38819601.170000002</v>
      </c>
      <c r="D22" s="7">
        <v>154777919.16999999</v>
      </c>
      <c r="E22" s="7">
        <v>149756596.88</v>
      </c>
      <c r="F22" s="7">
        <v>149756596.88</v>
      </c>
      <c r="G22" s="7">
        <f>D22-E22</f>
        <v>5021322.2899999917</v>
      </c>
    </row>
    <row r="23" spans="1:7" x14ac:dyDescent="0.25">
      <c r="A23" s="8" t="s">
        <v>11</v>
      </c>
      <c r="B23" s="7">
        <v>52692278</v>
      </c>
      <c r="C23" s="7">
        <v>6328828.2300000004</v>
      </c>
      <c r="D23" s="7">
        <v>59021106.229999997</v>
      </c>
      <c r="E23" s="7">
        <v>56085582.159999996</v>
      </c>
      <c r="F23" s="7">
        <v>56085582.159999996</v>
      </c>
      <c r="G23" s="7">
        <f>D23-E23</f>
        <v>2935524.0700000003</v>
      </c>
    </row>
    <row r="24" spans="1:7" x14ac:dyDescent="0.25">
      <c r="A24" s="8" t="s">
        <v>10</v>
      </c>
      <c r="B24" s="7">
        <v>40881583</v>
      </c>
      <c r="C24" s="7">
        <v>7829088.4299999997</v>
      </c>
      <c r="D24" s="7">
        <v>48710671.43</v>
      </c>
      <c r="E24" s="7">
        <v>46138988.170000002</v>
      </c>
      <c r="F24" s="7">
        <v>46138988.170000002</v>
      </c>
      <c r="G24" s="7">
        <f>D24-E24</f>
        <v>2571683.2599999979</v>
      </c>
    </row>
    <row r="25" spans="1:7" ht="30" x14ac:dyDescent="0.25">
      <c r="A25" s="9" t="s">
        <v>9</v>
      </c>
      <c r="B25" s="7">
        <v>285882082</v>
      </c>
      <c r="C25" s="7">
        <v>700932641.23000002</v>
      </c>
      <c r="D25" s="7">
        <v>986814723.23000002</v>
      </c>
      <c r="E25" s="7">
        <v>754173443.91999996</v>
      </c>
      <c r="F25" s="7">
        <v>753401882.84000003</v>
      </c>
      <c r="G25" s="7">
        <f>D25-E25</f>
        <v>232641279.31000006</v>
      </c>
    </row>
    <row r="26" spans="1:7" x14ac:dyDescent="0.25">
      <c r="A26" s="8" t="s">
        <v>25</v>
      </c>
      <c r="B26" s="7">
        <v>72034291</v>
      </c>
      <c r="C26" s="7">
        <v>38539721.82</v>
      </c>
      <c r="D26" s="7">
        <v>110574012.81999999</v>
      </c>
      <c r="E26" s="7">
        <v>105064063.5</v>
      </c>
      <c r="F26" s="7">
        <v>105059024.5</v>
      </c>
      <c r="G26" s="7">
        <f>D26-E26</f>
        <v>5509949.3199999928</v>
      </c>
    </row>
    <row r="27" spans="1:7" x14ac:dyDescent="0.25">
      <c r="A27" s="8" t="s">
        <v>24</v>
      </c>
      <c r="B27" s="7">
        <v>45424365</v>
      </c>
      <c r="C27" s="7">
        <v>2911037.01</v>
      </c>
      <c r="D27" s="7">
        <v>48335402.009999998</v>
      </c>
      <c r="E27" s="7">
        <v>42983332.780000001</v>
      </c>
      <c r="F27" s="7">
        <v>42965185.780000001</v>
      </c>
      <c r="G27" s="7">
        <f>D27-E27</f>
        <v>5352069.2299999967</v>
      </c>
    </row>
    <row r="28" spans="1:7" x14ac:dyDescent="0.25">
      <c r="A28" s="8" t="s">
        <v>8</v>
      </c>
      <c r="B28" s="7">
        <v>697545582</v>
      </c>
      <c r="C28" s="7">
        <v>-34889532.789999999</v>
      </c>
      <c r="D28" s="7">
        <v>662656049.21000004</v>
      </c>
      <c r="E28" s="7">
        <v>635527383.82000005</v>
      </c>
      <c r="F28" s="7">
        <v>635481750.82000005</v>
      </c>
      <c r="G28" s="7">
        <f>D28-E28</f>
        <v>27128665.389999986</v>
      </c>
    </row>
    <row r="29" spans="1:7" x14ac:dyDescent="0.25">
      <c r="A29" s="8" t="s">
        <v>23</v>
      </c>
      <c r="B29" s="7">
        <v>91860524</v>
      </c>
      <c r="C29" s="7">
        <v>-19910682.530000001</v>
      </c>
      <c r="D29" s="7">
        <v>71949841.469999999</v>
      </c>
      <c r="E29" s="7">
        <v>57326289.020000003</v>
      </c>
      <c r="F29" s="7">
        <v>57326289.020000003</v>
      </c>
      <c r="G29" s="7">
        <f>D29-E29</f>
        <v>14623552.449999996</v>
      </c>
    </row>
    <row r="30" spans="1:7" x14ac:dyDescent="0.25">
      <c r="A30" s="8" t="s">
        <v>22</v>
      </c>
      <c r="B30" s="7">
        <v>18040435</v>
      </c>
      <c r="C30" s="7">
        <v>1009923.49</v>
      </c>
      <c r="D30" s="7">
        <v>19050358.489999998</v>
      </c>
      <c r="E30" s="7">
        <v>17703592.899999999</v>
      </c>
      <c r="F30" s="7">
        <v>17703592.899999999</v>
      </c>
      <c r="G30" s="7">
        <f>D30-E30</f>
        <v>1346765.5899999999</v>
      </c>
    </row>
    <row r="31" spans="1:7" x14ac:dyDescent="0.25">
      <c r="A31" s="8" t="s">
        <v>7</v>
      </c>
      <c r="B31" s="7">
        <v>414905740</v>
      </c>
      <c r="C31" s="7">
        <v>-12840848.6</v>
      </c>
      <c r="D31" s="7">
        <v>402064891.39999998</v>
      </c>
      <c r="E31" s="7">
        <v>383371915.89999998</v>
      </c>
      <c r="F31" s="7">
        <v>383297101.89999998</v>
      </c>
      <c r="G31" s="7">
        <f>D31-E31</f>
        <v>18692975.5</v>
      </c>
    </row>
    <row r="32" spans="1:7" x14ac:dyDescent="0.25">
      <c r="A32" s="8" t="s">
        <v>21</v>
      </c>
      <c r="B32" s="7">
        <v>476192891</v>
      </c>
      <c r="C32" s="7">
        <v>-99730065.379999995</v>
      </c>
      <c r="D32" s="7">
        <v>376462825.62</v>
      </c>
      <c r="E32" s="7">
        <v>345344113.17000002</v>
      </c>
      <c r="F32" s="7">
        <v>345344113.17000002</v>
      </c>
      <c r="G32" s="7">
        <f>D32-E32</f>
        <v>31118712.449999988</v>
      </c>
    </row>
    <row r="33" spans="1:7" x14ac:dyDescent="0.25">
      <c r="A33" s="8" t="s">
        <v>6</v>
      </c>
      <c r="B33" s="7">
        <v>233454288</v>
      </c>
      <c r="C33" s="7">
        <v>1873124</v>
      </c>
      <c r="D33" s="7">
        <v>235327412</v>
      </c>
      <c r="E33" s="7">
        <v>235327412</v>
      </c>
      <c r="F33" s="7">
        <v>235327412</v>
      </c>
      <c r="G33" s="7">
        <f>D33-E33</f>
        <v>0</v>
      </c>
    </row>
    <row r="34" spans="1:7" x14ac:dyDescent="0.25">
      <c r="A34" s="8" t="s">
        <v>5</v>
      </c>
      <c r="B34" s="7">
        <v>308710807</v>
      </c>
      <c r="C34" s="7">
        <v>8990716.8100000005</v>
      </c>
      <c r="D34" s="7">
        <v>317701523.81</v>
      </c>
      <c r="E34" s="7">
        <v>316935336.16000003</v>
      </c>
      <c r="F34" s="7">
        <v>316935336.16000003</v>
      </c>
      <c r="G34" s="7">
        <f>D34-E34</f>
        <v>766187.64999997616</v>
      </c>
    </row>
    <row r="35" spans="1:7" x14ac:dyDescent="0.25">
      <c r="A35" s="8" t="s">
        <v>20</v>
      </c>
      <c r="B35" s="7">
        <v>224956411</v>
      </c>
      <c r="C35" s="7">
        <v>190000</v>
      </c>
      <c r="D35" s="7">
        <v>225146411</v>
      </c>
      <c r="E35" s="7">
        <v>225146411</v>
      </c>
      <c r="F35" s="7">
        <v>225146411</v>
      </c>
      <c r="G35" s="7">
        <f>D35-E35</f>
        <v>0</v>
      </c>
    </row>
    <row r="36" spans="1:7" x14ac:dyDescent="0.25">
      <c r="A36" s="8" t="s">
        <v>4</v>
      </c>
      <c r="B36" s="7">
        <v>2197613290</v>
      </c>
      <c r="C36" s="7">
        <v>188890765.08000001</v>
      </c>
      <c r="D36" s="7">
        <v>2386504055.0799999</v>
      </c>
      <c r="E36" s="7">
        <v>2223823817.1900001</v>
      </c>
      <c r="F36" s="7">
        <v>2223823817.1900001</v>
      </c>
      <c r="G36" s="7">
        <f>D36-E36</f>
        <v>162680237.88999987</v>
      </c>
    </row>
    <row r="37" spans="1:7" x14ac:dyDescent="0.25">
      <c r="A37" s="8" t="s">
        <v>3</v>
      </c>
      <c r="B37" s="7">
        <v>64296000</v>
      </c>
      <c r="C37" s="7">
        <v>14675000</v>
      </c>
      <c r="D37" s="7">
        <v>78971000</v>
      </c>
      <c r="E37" s="7">
        <v>78971000</v>
      </c>
      <c r="F37" s="7">
        <v>78971000</v>
      </c>
      <c r="G37" s="7">
        <f>D37-E37</f>
        <v>0</v>
      </c>
    </row>
    <row r="38" spans="1:7" x14ac:dyDescent="0.25">
      <c r="A38" s="8" t="s">
        <v>2</v>
      </c>
      <c r="B38" s="7">
        <v>2648975697</v>
      </c>
      <c r="C38" s="7">
        <v>387219074.35000002</v>
      </c>
      <c r="D38" s="7">
        <v>3036194771.3499999</v>
      </c>
      <c r="E38" s="7">
        <v>3035961250.8899999</v>
      </c>
      <c r="F38" s="7">
        <v>3015889717.8899999</v>
      </c>
      <c r="G38" s="7">
        <f>D38-E38</f>
        <v>233520.46000003815</v>
      </c>
    </row>
    <row r="39" spans="1:7" x14ac:dyDescent="0.25">
      <c r="A39" s="6" t="s">
        <v>1</v>
      </c>
      <c r="B39" s="10"/>
      <c r="C39" s="10"/>
      <c r="D39" s="10"/>
      <c r="E39" s="10"/>
      <c r="F39" s="10"/>
      <c r="G39" s="10"/>
    </row>
    <row r="40" spans="1:7" x14ac:dyDescent="0.25">
      <c r="A40" s="4" t="s">
        <v>19</v>
      </c>
      <c r="B40" s="3">
        <f>SUM(B41:cbvbcvbcv)</f>
        <v>10550591035</v>
      </c>
      <c r="C40" s="3">
        <f>SUM(C41:GASTO_E_FIN_02)</f>
        <v>1563960953.9200001</v>
      </c>
      <c r="D40" s="3">
        <f>SUM(D41:cvbcvbcbv)</f>
        <v>12114551988.919998</v>
      </c>
      <c r="E40" s="3">
        <f>SUM(E41:GASTO_E_FIN_04)</f>
        <v>12038302904.529999</v>
      </c>
      <c r="F40" s="3">
        <f>SUM(F41:GASTO_E_FIN_05)</f>
        <v>12005056145.950001</v>
      </c>
      <c r="G40" s="3">
        <f>SUM(G41:GASTO_E_FIN_06)</f>
        <v>70249084.389999464</v>
      </c>
    </row>
    <row r="41" spans="1:7" x14ac:dyDescent="0.25">
      <c r="A41" s="8" t="s">
        <v>18</v>
      </c>
      <c r="B41" s="7">
        <v>64207080</v>
      </c>
      <c r="C41" s="7">
        <v>8692991.7300000004</v>
      </c>
      <c r="D41" s="7">
        <v>72900071.730000004</v>
      </c>
      <c r="E41" s="7">
        <v>72067893.129999995</v>
      </c>
      <c r="F41" s="7">
        <v>72067893.129999995</v>
      </c>
      <c r="G41" s="7">
        <f>D41-E41</f>
        <v>832178.60000000894</v>
      </c>
    </row>
    <row r="42" spans="1:7" x14ac:dyDescent="0.25">
      <c r="A42" s="8" t="s">
        <v>17</v>
      </c>
      <c r="B42" s="7">
        <v>0</v>
      </c>
      <c r="C42" s="7">
        <v>11517206.640000001</v>
      </c>
      <c r="D42" s="7">
        <v>11517206.640000001</v>
      </c>
      <c r="E42" s="7">
        <v>11517206.630000001</v>
      </c>
      <c r="F42" s="7">
        <v>11517206.630000001</v>
      </c>
      <c r="G42" s="7">
        <f>D42-E42</f>
        <v>9.9999997764825821E-3</v>
      </c>
    </row>
    <row r="43" spans="1:7" x14ac:dyDescent="0.25">
      <c r="A43" s="8" t="s">
        <v>16</v>
      </c>
      <c r="B43" s="7">
        <v>0</v>
      </c>
      <c r="C43" s="7">
        <v>1633.33</v>
      </c>
      <c r="D43" s="7">
        <v>1633.33</v>
      </c>
      <c r="E43" s="7">
        <v>1633.33</v>
      </c>
      <c r="F43" s="7">
        <v>1633.33</v>
      </c>
      <c r="G43" s="7"/>
    </row>
    <row r="44" spans="1:7" x14ac:dyDescent="0.25">
      <c r="A44" s="8" t="s">
        <v>15</v>
      </c>
      <c r="B44" s="7">
        <v>4573877319</v>
      </c>
      <c r="C44" s="7">
        <v>393994425.13</v>
      </c>
      <c r="D44" s="7">
        <v>4967871744.1300001</v>
      </c>
      <c r="E44" s="7">
        <v>4964399756.0900002</v>
      </c>
      <c r="F44" s="7">
        <v>4964399756.0900002</v>
      </c>
      <c r="G44" s="7">
        <f>D44-E44</f>
        <v>3471988.0399999619</v>
      </c>
    </row>
    <row r="45" spans="1:7" x14ac:dyDescent="0.25">
      <c r="A45" s="8" t="s">
        <v>14</v>
      </c>
      <c r="B45" s="7">
        <v>7814073</v>
      </c>
      <c r="C45" s="7">
        <v>15279040</v>
      </c>
      <c r="D45" s="7">
        <v>23093113</v>
      </c>
      <c r="E45" s="7">
        <v>14771170.369999999</v>
      </c>
      <c r="F45" s="7">
        <v>14771170.369999999</v>
      </c>
      <c r="G45" s="7">
        <f>D45-E45</f>
        <v>8321942.6300000008</v>
      </c>
    </row>
    <row r="46" spans="1:7" x14ac:dyDescent="0.25">
      <c r="A46" s="8" t="s">
        <v>13</v>
      </c>
      <c r="B46" s="7">
        <v>30037721</v>
      </c>
      <c r="C46" s="7">
        <v>-25461321.16</v>
      </c>
      <c r="D46" s="7">
        <v>4576399.84</v>
      </c>
      <c r="E46" s="7">
        <v>4574130.87</v>
      </c>
      <c r="F46" s="7">
        <v>4574130.87</v>
      </c>
      <c r="G46" s="7">
        <f>D46-E46</f>
        <v>2268.9699999997392</v>
      </c>
    </row>
    <row r="47" spans="1:7" x14ac:dyDescent="0.25">
      <c r="A47" s="8" t="s">
        <v>12</v>
      </c>
      <c r="B47" s="7">
        <v>10000000</v>
      </c>
      <c r="C47" s="7">
        <v>21063669.899999999</v>
      </c>
      <c r="D47" s="7">
        <v>31063669.899999999</v>
      </c>
      <c r="E47" s="7">
        <v>31053108.289999999</v>
      </c>
      <c r="F47" s="7">
        <v>31053108.289999999</v>
      </c>
      <c r="G47" s="7">
        <f>D47-E47</f>
        <v>10561.609999999404</v>
      </c>
    </row>
    <row r="48" spans="1:7" x14ac:dyDescent="0.25">
      <c r="A48" s="8" t="s">
        <v>11</v>
      </c>
      <c r="B48" s="7">
        <v>0</v>
      </c>
      <c r="C48" s="7">
        <v>6000000</v>
      </c>
      <c r="D48" s="7">
        <v>6000000</v>
      </c>
      <c r="E48" s="7">
        <v>0</v>
      </c>
      <c r="F48" s="7">
        <v>0</v>
      </c>
      <c r="G48" s="7"/>
    </row>
    <row r="49" spans="1:7" x14ac:dyDescent="0.25">
      <c r="A49" s="8" t="s">
        <v>10</v>
      </c>
      <c r="B49" s="7">
        <v>2500000</v>
      </c>
      <c r="C49" s="7">
        <v>-316428.28000000003</v>
      </c>
      <c r="D49" s="7">
        <v>2183571.7200000002</v>
      </c>
      <c r="E49" s="7">
        <v>1808474.32</v>
      </c>
      <c r="F49" s="7">
        <v>1808474.32</v>
      </c>
      <c r="G49" s="7">
        <f>D49-E49</f>
        <v>375097.40000000014</v>
      </c>
    </row>
    <row r="50" spans="1:7" ht="30" x14ac:dyDescent="0.25">
      <c r="A50" s="9" t="s">
        <v>9</v>
      </c>
      <c r="B50" s="7">
        <v>427550240</v>
      </c>
      <c r="C50" s="7">
        <v>451781455.75</v>
      </c>
      <c r="D50" s="7">
        <v>879331695.75</v>
      </c>
      <c r="E50" s="7">
        <v>868283312.64999998</v>
      </c>
      <c r="F50" s="7">
        <v>835036554.07000005</v>
      </c>
      <c r="G50" s="7">
        <f>D50-E50</f>
        <v>11048383.100000024</v>
      </c>
    </row>
    <row r="51" spans="1:7" x14ac:dyDescent="0.25">
      <c r="A51" s="8" t="s">
        <v>8</v>
      </c>
      <c r="B51" s="7">
        <v>46469433</v>
      </c>
      <c r="C51" s="7">
        <v>22588377.579999998</v>
      </c>
      <c r="D51" s="7">
        <v>69057810.579999998</v>
      </c>
      <c r="E51" s="7">
        <v>62353541.189999998</v>
      </c>
      <c r="F51" s="7">
        <v>62353541.189999998</v>
      </c>
      <c r="G51" s="7">
        <f>D51-E51</f>
        <v>6704269.3900000006</v>
      </c>
    </row>
    <row r="52" spans="1:7" x14ac:dyDescent="0.25">
      <c r="A52" s="8" t="s">
        <v>7</v>
      </c>
      <c r="B52" s="7">
        <v>29132204</v>
      </c>
      <c r="C52" s="7">
        <v>2682596.29</v>
      </c>
      <c r="D52" s="7">
        <v>31814800.289999999</v>
      </c>
      <c r="E52" s="7">
        <v>26651616.43</v>
      </c>
      <c r="F52" s="7">
        <v>26651616.43</v>
      </c>
      <c r="G52" s="7">
        <f>D52-E52</f>
        <v>5163183.8599999994</v>
      </c>
    </row>
    <row r="53" spans="1:7" x14ac:dyDescent="0.25">
      <c r="A53" s="8" t="s">
        <v>6</v>
      </c>
      <c r="B53" s="7">
        <v>0</v>
      </c>
      <c r="C53" s="7">
        <v>26685585.32</v>
      </c>
      <c r="D53" s="7">
        <v>26685585.32</v>
      </c>
      <c r="E53" s="7">
        <v>25904615.379999999</v>
      </c>
      <c r="F53" s="7">
        <v>25904615.379999999</v>
      </c>
      <c r="G53" s="7">
        <f>D53-E53</f>
        <v>780969.94000000134</v>
      </c>
    </row>
    <row r="54" spans="1:7" x14ac:dyDescent="0.25">
      <c r="A54" s="8" t="s">
        <v>5</v>
      </c>
      <c r="B54" s="7">
        <v>0</v>
      </c>
      <c r="C54" s="7">
        <v>20830779.260000002</v>
      </c>
      <c r="D54" s="7">
        <v>20830779.260000002</v>
      </c>
      <c r="E54" s="7">
        <v>20472865.73</v>
      </c>
      <c r="F54" s="7">
        <v>20472865.73</v>
      </c>
      <c r="G54" s="7">
        <f>D54-E54</f>
        <v>357913.53000000119</v>
      </c>
    </row>
    <row r="55" spans="1:7" x14ac:dyDescent="0.25">
      <c r="A55" s="8" t="s">
        <v>4</v>
      </c>
      <c r="B55" s="7">
        <v>3871593724</v>
      </c>
      <c r="C55" s="7">
        <v>456471954.31999999</v>
      </c>
      <c r="D55" s="7">
        <v>4328065678.3199997</v>
      </c>
      <c r="E55" s="7">
        <v>4295027939.3500004</v>
      </c>
      <c r="F55" s="7">
        <v>4295027939.3500004</v>
      </c>
      <c r="G55" s="7">
        <f>D55-E55</f>
        <v>33037738.969999313</v>
      </c>
    </row>
    <row r="56" spans="1:7" x14ac:dyDescent="0.25">
      <c r="A56" s="8" t="s">
        <v>3</v>
      </c>
      <c r="B56" s="7">
        <v>0</v>
      </c>
      <c r="C56" s="7">
        <v>30060847.399999999</v>
      </c>
      <c r="D56" s="7">
        <v>30060847.399999999</v>
      </c>
      <c r="E56" s="7">
        <v>30060847.399999999</v>
      </c>
      <c r="F56" s="7">
        <v>30060847.399999999</v>
      </c>
      <c r="G56" s="7">
        <f>D56-E56</f>
        <v>0</v>
      </c>
    </row>
    <row r="57" spans="1:7" x14ac:dyDescent="0.25">
      <c r="A57" s="8" t="s">
        <v>2</v>
      </c>
      <c r="B57" s="7">
        <v>1487409241</v>
      </c>
      <c r="C57" s="7">
        <v>122088140.70999999</v>
      </c>
      <c r="D57" s="7">
        <v>1609497381.71</v>
      </c>
      <c r="E57" s="7">
        <v>1609354793.3699999</v>
      </c>
      <c r="F57" s="7">
        <v>1609354793.3699999</v>
      </c>
      <c r="G57" s="7">
        <f>D57-E57</f>
        <v>142588.34000015259</v>
      </c>
    </row>
    <row r="58" spans="1:7" x14ac:dyDescent="0.25">
      <c r="A58" s="6" t="s">
        <v>1</v>
      </c>
      <c r="B58" s="5"/>
      <c r="C58" s="5"/>
      <c r="D58" s="5"/>
      <c r="E58" s="5"/>
      <c r="F58" s="5"/>
      <c r="G58" s="5"/>
    </row>
    <row r="59" spans="1:7" x14ac:dyDescent="0.25">
      <c r="A59" s="4" t="s">
        <v>0</v>
      </c>
      <c r="B59" s="3">
        <f>GASTO_NE_T1+vcvcbvcbcvb</f>
        <v>21179763006</v>
      </c>
      <c r="C59" s="3">
        <f>cvbvcbcbvbc+cvbcbvbcvbvc</f>
        <v>2789720464.8100004</v>
      </c>
      <c r="D59" s="3">
        <f>vcbvbcbdfgfdg+GASTO_E_T3</f>
        <v>23969483470.809998</v>
      </c>
      <c r="E59" s="3">
        <f>GASTO_NE_T4+GASTO_E_T4</f>
        <v>23198331724.32</v>
      </c>
      <c r="F59" s="3">
        <f>GASTO_NE_T5+GASTO_E_T5</f>
        <v>23139941218.73</v>
      </c>
      <c r="G59" s="3">
        <f>GASTO_NE_T6+GASTO_E_T6</f>
        <v>765151746.48999941</v>
      </c>
    </row>
    <row r="60" spans="1:7" x14ac:dyDescent="0.25">
      <c r="A60" s="2"/>
      <c r="B60" s="1"/>
      <c r="C60" s="1"/>
      <c r="D60" s="1"/>
      <c r="E60" s="1"/>
      <c r="F60" s="1"/>
      <c r="G60" s="1"/>
    </row>
    <row r="61" spans="1:7" hidden="1" x14ac:dyDescent="0.25"/>
    <row r="62" spans="1:7" hidden="1" x14ac:dyDescent="0.25"/>
    <row r="63" spans="1:7" hidden="1" x14ac:dyDescent="0.25"/>
    <row r="64" spans="1:7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59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5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Formato 6 b)</vt:lpstr>
      <vt:lpstr>cbvbcvbcv</vt:lpstr>
      <vt:lpstr>cvbcbvbcvbvc</vt:lpstr>
      <vt:lpstr>cvbcvb</vt:lpstr>
      <vt:lpstr>cvbcvbcbv</vt:lpstr>
      <vt:lpstr>cvbvcbcbvbc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vcbvbcbdfgfdg</vt:lpstr>
      <vt:lpstr>vcvcbvcbcvb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2020-04-16T19:11:03Z</dcterms:created>
  <dcterms:modified xsi:type="dcterms:W3CDTF">2020-04-16T19:11:38Z</dcterms:modified>
</cp:coreProperties>
</file>